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520" yWindow="3660" windowWidth="14160" windowHeight="8445"/>
  </bookViews>
  <sheets>
    <sheet name="1. 용도별 현황" sheetId="36" r:id="rId1"/>
    <sheet name="2. 종류별 현황" sheetId="37" r:id="rId2"/>
  </sheets>
  <definedNames>
    <definedName name="_xlnm.Print_Area" localSheetId="0">'1. 용도별 현황'!$A$1:$N$29</definedName>
    <definedName name="_xlnm.Print_Area" localSheetId="1">'2. 종류별 현황'!$A$1:$N$40</definedName>
  </definedNames>
  <calcPr calcId="125725"/>
</workbook>
</file>

<file path=xl/calcChain.xml><?xml version="1.0" encoding="utf-8"?>
<calcChain xmlns="http://schemas.openxmlformats.org/spreadsheetml/2006/main">
  <c r="D7" i="37"/>
  <c r="E7"/>
  <c r="C7"/>
  <c r="D8"/>
  <c r="E8"/>
  <c r="C8"/>
  <c r="D9" i="36"/>
  <c r="E9"/>
  <c r="C9"/>
  <c r="D10"/>
  <c r="M10" s="1"/>
  <c r="E10"/>
  <c r="N10" s="1"/>
  <c r="F10"/>
  <c r="G10"/>
  <c r="H10"/>
  <c r="H9" s="1"/>
  <c r="I10"/>
  <c r="I9" s="1"/>
  <c r="J10"/>
  <c r="J9" s="1"/>
  <c r="K10"/>
  <c r="C10"/>
  <c r="L11"/>
  <c r="M11"/>
  <c r="N11"/>
  <c r="L12"/>
  <c r="M12"/>
  <c r="N12"/>
  <c r="L13"/>
  <c r="M13"/>
  <c r="N13"/>
  <c r="L14"/>
  <c r="M14"/>
  <c r="N14"/>
  <c r="L15"/>
  <c r="M15"/>
  <c r="N15"/>
  <c r="G9"/>
  <c r="K9"/>
  <c r="F9"/>
  <c r="L19" i="37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F8"/>
  <c r="G8"/>
  <c r="H8"/>
  <c r="I8"/>
  <c r="I7" s="1"/>
  <c r="J8"/>
  <c r="J7" s="1"/>
  <c r="K8"/>
  <c r="L9"/>
  <c r="M9"/>
  <c r="N9"/>
  <c r="L10"/>
  <c r="M10"/>
  <c r="N10"/>
  <c r="L11"/>
  <c r="M11"/>
  <c r="N11"/>
  <c r="L12"/>
  <c r="M12"/>
  <c r="N12"/>
  <c r="L13"/>
  <c r="M13"/>
  <c r="N13"/>
  <c r="F14"/>
  <c r="F7" s="1"/>
  <c r="G14"/>
  <c r="H14"/>
  <c r="I14"/>
  <c r="J14"/>
  <c r="K14"/>
  <c r="K7"/>
  <c r="L15"/>
  <c r="M15"/>
  <c r="N15"/>
  <c r="L16"/>
  <c r="M16"/>
  <c r="N16"/>
  <c r="L17"/>
  <c r="M17"/>
  <c r="N17"/>
  <c r="L18"/>
  <c r="M18"/>
  <c r="N18"/>
  <c r="G7"/>
  <c r="N14" l="1"/>
  <c r="H7"/>
  <c r="M14"/>
  <c r="L14"/>
  <c r="L8"/>
  <c r="N8"/>
  <c r="M8"/>
  <c r="M7" s="1"/>
  <c r="N9" i="36"/>
  <c r="L10"/>
  <c r="L9" s="1"/>
  <c r="M9"/>
  <c r="N7" i="37" l="1"/>
  <c r="L7"/>
</calcChain>
</file>

<file path=xl/sharedStrings.xml><?xml version="1.0" encoding="utf-8"?>
<sst xmlns="http://schemas.openxmlformats.org/spreadsheetml/2006/main" count="99" uniqueCount="80">
  <si>
    <t>전년도말 현재액</t>
    <phoneticPr fontId="2" type="noConversion"/>
  </si>
  <si>
    <t>당해 연도말 현재액</t>
    <phoneticPr fontId="2" type="noConversion"/>
  </si>
  <si>
    <t>증</t>
    <phoneticPr fontId="2" type="noConversion"/>
  </si>
  <si>
    <t>감</t>
    <phoneticPr fontId="2" type="noConversion"/>
  </si>
  <si>
    <t xml:space="preserve">           구 분
종류별</t>
    <phoneticPr fontId="2" type="noConversion"/>
  </si>
  <si>
    <t>당해연도중 증감액</t>
    <phoneticPr fontId="2" type="noConversion"/>
  </si>
  <si>
    <t>합     계</t>
    <phoneticPr fontId="2" type="noConversion"/>
  </si>
  <si>
    <t>토  지</t>
    <phoneticPr fontId="2" type="noConversion"/>
  </si>
  <si>
    <t>소 계</t>
    <phoneticPr fontId="2" type="noConversion"/>
  </si>
  <si>
    <t>대</t>
    <phoneticPr fontId="2" type="noConversion"/>
  </si>
  <si>
    <t>전</t>
    <phoneticPr fontId="2" type="noConversion"/>
  </si>
  <si>
    <t>답</t>
    <phoneticPr fontId="2" type="noConversion"/>
  </si>
  <si>
    <t>임 야</t>
    <phoneticPr fontId="2" type="noConversion"/>
  </si>
  <si>
    <t>기 타</t>
    <phoneticPr fontId="2" type="noConversion"/>
  </si>
  <si>
    <t>건  물</t>
    <phoneticPr fontId="2" type="noConversion"/>
  </si>
  <si>
    <t>사무소</t>
    <phoneticPr fontId="2" type="noConversion"/>
  </si>
  <si>
    <t>주 택</t>
    <phoneticPr fontId="2" type="noConversion"/>
  </si>
  <si>
    <t>가   격</t>
  </si>
  <si>
    <t>수</t>
    <phoneticPr fontId="2" type="noConversion"/>
  </si>
  <si>
    <t>면적</t>
    <phoneticPr fontId="2" type="noConversion"/>
  </si>
  <si>
    <t>면적</t>
    <phoneticPr fontId="2" type="noConversion"/>
  </si>
  <si>
    <t>항 공 기</t>
    <phoneticPr fontId="2" type="noConversion"/>
  </si>
  <si>
    <t>선    박</t>
    <phoneticPr fontId="2" type="noConversion"/>
  </si>
  <si>
    <t>※ 공유재산 및 물품 관리법 제46조에 따라 공유재산의 가격 평가 등 회계처리는 지방재정법 제53조에 따른 회계기준으로 정하는 바에 따름</t>
    <phoneticPr fontId="2" type="noConversion"/>
  </si>
  <si>
    <t>  1. 토지 : 지적법의 규정에 의한 토지를 말하며, 용도는 사실상 지목으로 판단함</t>
    <phoneticPr fontId="2" type="noConversion"/>
  </si>
  <si>
    <t>  2. 건물 : 건축법상 건물</t>
    <phoneticPr fontId="2" type="noConversion"/>
  </si>
  <si>
    <t>   - 보일러, 승강기, 냉·난방설비, 조명기기, 창틀 등 건물과 일체가 되어 독립되지 않는 물건 포함</t>
    <phoneticPr fontId="2" type="noConversion"/>
  </si>
  <si>
    <t>   - 담장, 우물, 주택과 딴 채로 된 광(주물은 제외), 농장에서의 여러 부속시설 등 건물의 종물 포함</t>
    <phoneticPr fontId="2" type="noConversion"/>
  </si>
  <si>
    <t>  3. 입목죽 : 입목에 관한 법률에 의하여 소유권 보존등기를 받은 것, 명인방법에 의한 것 및 기타 재산가치가 있는 입목죽(가로수, 관상수, 조림 등)</t>
    <phoneticPr fontId="2" type="noConversion"/>
  </si>
  <si>
    <t>  5. 기계기구 : 공유재산및물품관리법시행령 제2조에 의한 기계기구에 한함 및 기타 지방회계기준에 의한 기계장치</t>
    <phoneticPr fontId="2" type="noConversion"/>
  </si>
  <si>
    <t>   - 기관차·전차·객차·화차·기동차 등의 궤도차량 및 그 밖에 지방자치단체장이 행정자치부 장관의 승인을 얻어 정하는 기계기구</t>
    <phoneticPr fontId="2" type="noConversion"/>
  </si>
  <si>
    <t>   - ‘11.12월 현재 지방치단체장이 행정자치부 장관의 승인을 얻어 정한 기계기구는 없음</t>
    <phoneticPr fontId="2" type="noConversion"/>
  </si>
  <si>
    <t>  7. 유가증권 : 주식, 출자로 인한 권리 및 사채권·지방채증권·국채증권 그 밖에 이에 준하는 유가증권</t>
    <phoneticPr fontId="2" type="noConversion"/>
  </si>
  <si>
    <t>   - 유가증권은 취득원가로 평가하며, 공유재산 및 물품관리법 시행령 제51조의 가격재정을 하지 않음</t>
    <phoneticPr fontId="2" type="noConversion"/>
  </si>
  <si>
    <t>  8. 용익물권 : 지상권, 지역권, 광업권, 전세권 특정시설물에 대한 소유.이용에 관한 권리, 그밖에 이에 준하는 권리</t>
    <phoneticPr fontId="2" type="noConversion"/>
  </si>
  <si>
    <t>임 목 죽</t>
    <phoneticPr fontId="2" type="noConversion"/>
  </si>
  <si>
    <t>공 작 물</t>
    <phoneticPr fontId="2" type="noConversion"/>
  </si>
  <si>
    <t>기계기구</t>
    <phoneticPr fontId="2" type="noConversion"/>
  </si>
  <si>
    <t> ※ 공유재산 및 물품관리법 제5조, 제47조 및 같은 법 시행령 제52조</t>
    <phoneticPr fontId="2" type="noConversion"/>
  </si>
  <si>
    <t xml:space="preserve">   1. 행정재산</t>
    <phoneticPr fontId="2" type="noConversion"/>
  </si>
  <si>
    <t xml:space="preserve">                     사용을 목적으로 건설중인 재산. 단, 지적재산권, 유가증권, 용익물권 포함</t>
    <phoneticPr fontId="2" type="noConversion"/>
  </si>
  <si>
    <t xml:space="preserve">                     (도서관, 공원, 시민회관, 체육시설, 문화회관, 도로, 하천 등)</t>
    <phoneticPr fontId="2" type="noConversion"/>
  </si>
  <si>
    <t xml:space="preserve">     - 공  용  재  산 : 지방자치단체가 직접 사무.사업 또는 공무원의 거주용으로 사용하거나 사용하기로 결정한 재산과</t>
    <phoneticPr fontId="2" type="noConversion"/>
  </si>
  <si>
    <t xml:space="preserve">     - 공 공 용 재 산 : 지방자치단체가 직접 공공용에 사용하거나 사용하기로 결정한 재산과 사용을 목적으로 건설중인 재산</t>
    <phoneticPr fontId="2" type="noConversion"/>
  </si>
  <si>
    <t xml:space="preserve">        - 기 업 용 재 산 : 지방자치단체가 경영하는 기업 또는 그 기업에 종사하는 직원의 거주용으로 사용하거나 사용하기로 결정한 재산과</t>
    <phoneticPr fontId="2" type="noConversion"/>
  </si>
  <si>
    <t xml:space="preserve">   </t>
    <phoneticPr fontId="2" type="noConversion"/>
  </si>
  <si>
    <t xml:space="preserve">                                  사용을 목적으로 건설중인 재산(상수도, 하수도, 도시철도). 단 기타특별회계는 제외</t>
    <phoneticPr fontId="2" type="noConversion"/>
  </si>
  <si>
    <t xml:space="preserve">        - 보 존 용 재 산 : 법령 또는 조례나 규칙의 규정에 의하거나 그 밖의 필요에 의하여 지방자치단체가 보존하거나 보존하기로 결정한</t>
    <phoneticPr fontId="2" type="noConversion"/>
  </si>
  <si>
    <t xml:space="preserve">                                 재산(문화재, 유적, 역사적 건물 등)</t>
    <phoneticPr fontId="2" type="noConversion"/>
  </si>
  <si>
    <t xml:space="preserve">    2. 일반재산 : 행정재산을 제외한 모든 재산</t>
    <phoneticPr fontId="2" type="noConversion"/>
  </si>
  <si>
    <t xml:space="preserve">    3.      수     : 토지 필지수, 건물 동수, 입목죽 본수, 기계기구 수, 선박 척수, 항공기 대수, 무체재산 수, 유가증권 수, 용익물권 수</t>
    <phoneticPr fontId="2" type="noConversion"/>
  </si>
  <si>
    <t xml:space="preserve">    4.   면  적   : 토지의 실소유면적, 건물의 총연면적, 용익물권의 면적 등</t>
    <phoneticPr fontId="2" type="noConversion"/>
  </si>
  <si>
    <t>(단위 : 개,㎡,원)</t>
    <phoneticPr fontId="2" type="noConversion"/>
  </si>
  <si>
    <t>(단위 : 개,㎡,원)</t>
    <phoneticPr fontId="2" type="noConversion"/>
  </si>
  <si>
    <t>  4. 공작물 : 땅 위나 땅속에 인공을 가하여 제작한 물건으로서 건축물과 분리되어 축조된 시설물 및 기타 재산가치가 있는 구축물(도로조성비, 도로부속시설, 하천부속시설 등)</t>
    <phoneticPr fontId="2" type="noConversion"/>
  </si>
  <si>
    <t>유가증권</t>
    <phoneticPr fontId="2" type="noConversion"/>
  </si>
  <si>
    <t>용익물권</t>
    <phoneticPr fontId="2" type="noConversion"/>
  </si>
  <si>
    <t>무체재산</t>
    <phoneticPr fontId="2" type="noConversion"/>
  </si>
  <si>
    <t>  6. 무체재산 : 저작권, 특허권, 디자인권(의장권), 상표권, 실용신안권, 그 밖에 이에 준하는 권리</t>
    <phoneticPr fontId="2" type="noConversion"/>
  </si>
  <si>
    <t>회  원  권</t>
    <phoneticPr fontId="2" type="noConversion"/>
  </si>
  <si>
    <t xml:space="preserve">     
           구 분
 용도별
</t>
    <phoneticPr fontId="2" type="noConversion"/>
  </si>
  <si>
    <t>전년도말 현재액</t>
    <phoneticPr fontId="2" type="noConversion"/>
  </si>
  <si>
    <t>당해연도 중 증감액</t>
    <phoneticPr fontId="2" type="noConversion"/>
  </si>
  <si>
    <t>당해 연도말 현재액</t>
    <phoneticPr fontId="2" type="noConversion"/>
  </si>
  <si>
    <t>증</t>
    <phoneticPr fontId="2" type="noConversion"/>
  </si>
  <si>
    <t>감</t>
    <phoneticPr fontId="2" type="noConversion"/>
  </si>
  <si>
    <t>수</t>
    <phoneticPr fontId="2" type="noConversion"/>
  </si>
  <si>
    <t>면 적</t>
    <phoneticPr fontId="2" type="noConversion"/>
  </si>
  <si>
    <t>가   격</t>
    <phoneticPr fontId="2" type="noConversion"/>
  </si>
  <si>
    <t>합       계</t>
    <phoneticPr fontId="2" type="noConversion"/>
  </si>
  <si>
    <t>행정재산</t>
    <phoneticPr fontId="2" type="noConversion"/>
  </si>
  <si>
    <t>계</t>
    <phoneticPr fontId="2" type="noConversion"/>
  </si>
  <si>
    <t>공  용  재  산</t>
    <phoneticPr fontId="2" type="noConversion"/>
  </si>
  <si>
    <t>공 공 용 재 산</t>
    <phoneticPr fontId="2" type="noConversion"/>
  </si>
  <si>
    <t>기 업 용 재 산</t>
    <phoneticPr fontId="2" type="noConversion"/>
  </si>
  <si>
    <t>보 존 재 산</t>
    <phoneticPr fontId="2" type="noConversion"/>
  </si>
  <si>
    <t>일 반 재 산</t>
    <phoneticPr fontId="2" type="noConversion"/>
  </si>
  <si>
    <t>(20)-1. 용도별 현황</t>
    <phoneticPr fontId="2" type="noConversion"/>
  </si>
  <si>
    <t xml:space="preserve">(20)-2. 종류별 현황 </t>
    <phoneticPr fontId="2" type="noConversion"/>
  </si>
  <si>
    <t>(20) 공유재산 증감 및 현재액 보고서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</si>
</sst>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.00_);[Red]\(#,##0.00\)"/>
  </numFmts>
  <fonts count="3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sz val="16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sz val="11"/>
      <color indexed="8"/>
      <name val="한양신명조,한컴돋움"/>
      <family val="3"/>
      <charset val="129"/>
    </font>
    <font>
      <b/>
      <sz val="16"/>
      <name val="굴림체"/>
      <family val="3"/>
      <charset val="129"/>
    </font>
    <font>
      <sz val="14"/>
      <name val="굴림체"/>
      <family val="3"/>
      <charset val="129"/>
    </font>
    <font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돋움"/>
      <family val="3"/>
      <charset val="129"/>
    </font>
    <font>
      <sz val="6"/>
      <name val="돋움"/>
      <family val="3"/>
      <charset val="129"/>
    </font>
    <font>
      <sz val="10"/>
      <name val="굴림체"/>
      <family val="3"/>
      <charset val="129"/>
    </font>
    <font>
      <sz val="9"/>
      <color indexed="8"/>
      <name val="굴림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41" fontId="1" fillId="0" borderId="0" xfId="32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NumberFormat="1" applyAlignment="1">
      <alignment vertical="center"/>
    </xf>
    <xf numFmtId="0" fontId="10" fillId="0" borderId="0" xfId="0" applyNumberFormat="1" applyFont="1" applyAlignment="1">
      <alignment vertical="center"/>
    </xf>
    <xf numFmtId="176" fontId="0" fillId="0" borderId="0" xfId="0" applyNumberFormat="1"/>
    <xf numFmtId="176" fontId="4" fillId="0" borderId="0" xfId="0" applyNumberFormat="1" applyFont="1"/>
    <xf numFmtId="176" fontId="0" fillId="0" borderId="0" xfId="0" applyNumberForma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7" fontId="0" fillId="0" borderId="0" xfId="0" applyNumberFormat="1"/>
    <xf numFmtId="177" fontId="4" fillId="0" borderId="0" xfId="0" applyNumberFormat="1" applyFont="1"/>
    <xf numFmtId="177" fontId="0" fillId="0" borderId="0" xfId="0" applyNumberFormat="1" applyBorder="1" applyAlignment="1">
      <alignment horizontal="center" vertical="center" shrinkToFit="1"/>
    </xf>
    <xf numFmtId="177" fontId="10" fillId="0" borderId="0" xfId="0" applyNumberFormat="1" applyFont="1" applyAlignment="1">
      <alignment vertical="center"/>
    </xf>
    <xf numFmtId="41" fontId="0" fillId="0" borderId="0" xfId="32" applyFont="1" applyAlignment="1">
      <alignment shrinkToFit="1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shrinkToFit="1"/>
    </xf>
    <xf numFmtId="41" fontId="1" fillId="0" borderId="0" xfId="0" applyNumberFormat="1" applyFont="1" applyAlignment="1">
      <alignment vertical="center"/>
    </xf>
    <xf numFmtId="41" fontId="0" fillId="0" borderId="0" xfId="0" applyNumberFormat="1"/>
    <xf numFmtId="0" fontId="10" fillId="0" borderId="0" xfId="0" applyFont="1" applyFill="1" applyBorder="1" applyAlignment="1">
      <alignment horizontal="center" vertical="center" shrinkToFit="1"/>
    </xf>
    <xf numFmtId="41" fontId="29" fillId="0" borderId="0" xfId="32" applyFont="1" applyFill="1" applyBorder="1" applyAlignment="1">
      <alignment vertical="center"/>
    </xf>
    <xf numFmtId="0" fontId="0" fillId="0" borderId="0" xfId="0" applyFill="1" applyAlignment="1">
      <alignment shrinkToFit="1"/>
    </xf>
    <xf numFmtId="41" fontId="0" fillId="0" borderId="0" xfId="0" applyNumberFormat="1" applyFill="1" applyAlignment="1">
      <alignment shrinkToFit="1"/>
    </xf>
    <xf numFmtId="41" fontId="30" fillId="0" borderId="0" xfId="0" applyNumberFormat="1" applyFont="1"/>
    <xf numFmtId="41" fontId="0" fillId="0" borderId="0" xfId="32" applyFont="1"/>
    <xf numFmtId="41" fontId="5" fillId="0" borderId="0" xfId="32" applyFont="1" applyAlignment="1">
      <alignment horizontal="left"/>
    </xf>
    <xf numFmtId="41" fontId="4" fillId="0" borderId="0" xfId="32" applyFont="1"/>
    <xf numFmtId="41" fontId="9" fillId="0" borderId="0" xfId="32" applyFont="1" applyAlignment="1">
      <alignment horizontal="left"/>
    </xf>
    <xf numFmtId="41" fontId="10" fillId="0" borderId="10" xfId="32" applyFont="1" applyBorder="1" applyAlignment="1">
      <alignment horizontal="center" vertical="center"/>
    </xf>
    <xf numFmtId="41" fontId="6" fillId="0" borderId="0" xfId="32" applyFont="1"/>
    <xf numFmtId="41" fontId="10" fillId="0" borderId="0" xfId="32" applyFont="1"/>
    <xf numFmtId="177" fontId="10" fillId="0" borderId="10" xfId="0" applyNumberFormat="1" applyFont="1" applyBorder="1" applyAlignment="1">
      <alignment horizontal="center" vertical="center"/>
    </xf>
    <xf numFmtId="41" fontId="0" fillId="0" borderId="0" xfId="32" applyFont="1" applyAlignment="1">
      <alignment horizontal="center" vertical="center"/>
    </xf>
    <xf numFmtId="41" fontId="10" fillId="0" borderId="0" xfId="32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41" fontId="32" fillId="24" borderId="10" xfId="32" applyFont="1" applyFill="1" applyBorder="1" applyAlignment="1">
      <alignment horizontal="right" vertical="center"/>
    </xf>
    <xf numFmtId="41" fontId="32" fillId="24" borderId="11" xfId="32" applyFont="1" applyFill="1" applyBorder="1" applyAlignment="1">
      <alignment horizontal="right" vertical="center"/>
    </xf>
    <xf numFmtId="41" fontId="32" fillId="25" borderId="10" xfId="32" applyFont="1" applyFill="1" applyBorder="1" applyAlignment="1">
      <alignment horizontal="right" vertical="center"/>
    </xf>
    <xf numFmtId="41" fontId="32" fillId="25" borderId="11" xfId="32" applyFont="1" applyFill="1" applyBorder="1" applyAlignment="1">
      <alignment horizontal="right" vertical="center"/>
    </xf>
    <xf numFmtId="41" fontId="33" fillId="0" borderId="10" xfId="32" applyFont="1" applyBorder="1" applyAlignment="1">
      <alignment horizontal="right" vertical="center"/>
    </xf>
    <xf numFmtId="41" fontId="33" fillId="0" borderId="11" xfId="32" applyFont="1" applyBorder="1" applyAlignment="1">
      <alignment horizontal="right" vertical="center"/>
    </xf>
    <xf numFmtId="41" fontId="33" fillId="26" borderId="10" xfId="32" applyFont="1" applyFill="1" applyBorder="1" applyAlignment="1">
      <alignment horizontal="right" vertical="center"/>
    </xf>
    <xf numFmtId="41" fontId="33" fillId="26" borderId="11" xfId="32" applyFont="1" applyFill="1" applyBorder="1" applyAlignment="1">
      <alignment horizontal="right" vertical="center"/>
    </xf>
    <xf numFmtId="41" fontId="33" fillId="26" borderId="14" xfId="32" applyFont="1" applyFill="1" applyBorder="1" applyAlignment="1">
      <alignment vertical="center"/>
    </xf>
    <xf numFmtId="41" fontId="33" fillId="26" borderId="10" xfId="32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1" fillId="27" borderId="10" xfId="32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 shrinkToFit="1"/>
    </xf>
    <xf numFmtId="0" fontId="31" fillId="27" borderId="10" xfId="0" applyFont="1" applyFill="1" applyBorder="1" applyAlignment="1">
      <alignment horizontal="center" vertical="center" shrinkToFi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1" fillId="27" borderId="21" xfId="0" applyFont="1" applyFill="1" applyBorder="1" applyAlignment="1">
      <alignment horizontal="center" vertical="center" shrinkToFit="1"/>
    </xf>
    <xf numFmtId="0" fontId="31" fillId="27" borderId="14" xfId="0" applyFont="1" applyFill="1" applyBorder="1" applyAlignment="1">
      <alignment horizontal="center" vertical="center" shrinkToFit="1"/>
    </xf>
    <xf numFmtId="0" fontId="31" fillId="27" borderId="22" xfId="0" applyFont="1" applyFill="1" applyBorder="1" applyAlignment="1">
      <alignment horizontal="left" vertical="top" wrapText="1" shrinkToFit="1"/>
    </xf>
    <xf numFmtId="0" fontId="31" fillId="27" borderId="23" xfId="0" applyFont="1" applyFill="1" applyBorder="1" applyAlignment="1">
      <alignment horizontal="left" vertical="top" shrinkToFit="1"/>
    </xf>
    <xf numFmtId="0" fontId="31" fillId="27" borderId="24" xfId="0" applyFont="1" applyFill="1" applyBorder="1" applyAlignment="1">
      <alignment horizontal="left" vertical="top" shrinkToFit="1"/>
    </xf>
    <xf numFmtId="0" fontId="31" fillId="27" borderId="25" xfId="0" applyFont="1" applyFill="1" applyBorder="1" applyAlignment="1">
      <alignment horizontal="left" vertical="top" shrinkToFit="1"/>
    </xf>
    <xf numFmtId="0" fontId="31" fillId="27" borderId="26" xfId="0" applyFont="1" applyFill="1" applyBorder="1" applyAlignment="1">
      <alignment horizontal="center" vertical="center" shrinkToFit="1"/>
    </xf>
    <xf numFmtId="0" fontId="31" fillId="27" borderId="10" xfId="0" applyFont="1" applyFill="1" applyBorder="1" applyAlignment="1">
      <alignment horizontal="center" vertical="center" shrinkToFit="1"/>
    </xf>
    <xf numFmtId="0" fontId="31" fillId="27" borderId="15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5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/>
    </xf>
    <xf numFmtId="0" fontId="31" fillId="27" borderId="17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horizontal="center" vertical="center"/>
    </xf>
    <xf numFmtId="0" fontId="31" fillId="27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1" fillId="27" borderId="18" xfId="0" applyFont="1" applyFill="1" applyBorder="1" applyAlignment="1">
      <alignment horizontal="center" vertical="center" textRotation="255" shrinkToFit="1"/>
    </xf>
    <xf numFmtId="0" fontId="31" fillId="27" borderId="19" xfId="0" applyFont="1" applyFill="1" applyBorder="1" applyAlignment="1">
      <alignment horizontal="center" vertical="center" textRotation="255" shrinkToFit="1"/>
    </xf>
    <xf numFmtId="0" fontId="31" fillId="27" borderId="20" xfId="0" applyFont="1" applyFill="1" applyBorder="1" applyAlignment="1">
      <alignment horizontal="center" vertical="center" textRotation="255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176" fontId="10" fillId="0" borderId="30" xfId="0" applyNumberFormat="1" applyFont="1" applyBorder="1" applyAlignment="1">
      <alignment horizontal="center" vertical="center" shrinkToFit="1"/>
    </xf>
    <xf numFmtId="176" fontId="10" fillId="0" borderId="31" xfId="0" applyNumberFormat="1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center" vertical="center" shrinkToFit="1"/>
    </xf>
    <xf numFmtId="176" fontId="10" fillId="0" borderId="33" xfId="0" applyNumberFormat="1" applyFont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35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top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41" fontId="34" fillId="27" borderId="10" xfId="32" applyFont="1" applyFill="1" applyBorder="1" applyAlignment="1">
      <alignment vertical="center"/>
    </xf>
    <xf numFmtId="41" fontId="34" fillId="27" borderId="14" xfId="32" applyFont="1" applyFill="1" applyBorder="1" applyAlignment="1">
      <alignment vertical="center"/>
    </xf>
    <xf numFmtId="41" fontId="34" fillId="27" borderId="11" xfId="32" applyFont="1" applyFill="1" applyBorder="1" applyAlignment="1">
      <alignment vertical="center"/>
    </xf>
    <xf numFmtId="41" fontId="34" fillId="27" borderId="48" xfId="32" applyFont="1" applyFill="1" applyBorder="1" applyAlignment="1">
      <alignment vertical="center"/>
    </xf>
    <xf numFmtId="41" fontId="33" fillId="26" borderId="14" xfId="32" applyFont="1" applyFill="1" applyBorder="1" applyAlignment="1">
      <alignment horizontal="right" vertical="center"/>
    </xf>
    <xf numFmtId="41" fontId="33" fillId="26" borderId="48" xfId="32" applyFont="1" applyFill="1" applyBorder="1" applyAlignment="1">
      <alignment horizontal="right" vertical="center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2769" name="Rectangle 1"/>
        <xdr:cNvSpPr>
          <a:spLocks noChangeArrowheads="1"/>
        </xdr:cNvSpPr>
      </xdr:nvSpPr>
      <xdr:spPr bwMode="auto">
        <a:xfrm>
          <a:off x="0" y="0"/>
          <a:ext cx="43148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2770" name="Rectangle 2"/>
        <xdr:cNvSpPr>
          <a:spLocks noChangeArrowheads="1"/>
        </xdr:cNvSpPr>
      </xdr:nvSpPr>
      <xdr:spPr bwMode="auto">
        <a:xfrm>
          <a:off x="0" y="0"/>
          <a:ext cx="43148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3793" name="Rectangle 1"/>
        <xdr:cNvSpPr>
          <a:spLocks noChangeArrowheads="1"/>
        </xdr:cNvSpPr>
      </xdr:nvSpPr>
      <xdr:spPr bwMode="auto">
        <a:xfrm>
          <a:off x="0" y="0"/>
          <a:ext cx="39052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3794" name="Rectangle 2"/>
        <xdr:cNvSpPr>
          <a:spLocks noChangeArrowheads="1"/>
        </xdr:cNvSpPr>
      </xdr:nvSpPr>
      <xdr:spPr bwMode="auto">
        <a:xfrm>
          <a:off x="0" y="0"/>
          <a:ext cx="39052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Normal="100" workbookViewId="0">
      <selection activeCell="A21" sqref="A21:U21"/>
    </sheetView>
  </sheetViews>
  <sheetFormatPr defaultRowHeight="13.5"/>
  <cols>
    <col min="1" max="1" width="4.5546875" customWidth="1"/>
    <col min="2" max="2" width="10.5546875" customWidth="1"/>
    <col min="3" max="3" width="9.21875" customWidth="1"/>
    <col min="4" max="4" width="9.88671875" customWidth="1"/>
    <col min="5" max="5" width="15.44140625" customWidth="1"/>
    <col min="6" max="6" width="8.6640625" customWidth="1"/>
    <col min="7" max="7" width="9.6640625" style="39" customWidth="1"/>
    <col min="8" max="8" width="14.44140625" customWidth="1"/>
    <col min="9" max="9" width="6.77734375" bestFit="1" customWidth="1"/>
    <col min="10" max="10" width="9.88671875" style="39" bestFit="1" customWidth="1"/>
    <col min="11" max="11" width="15.33203125" customWidth="1"/>
    <col min="12" max="12" width="9.109375" customWidth="1"/>
    <col min="13" max="13" width="11.5546875" bestFit="1" customWidth="1"/>
    <col min="14" max="14" width="16.109375" customWidth="1"/>
    <col min="15" max="18" width="19.33203125" bestFit="1" customWidth="1"/>
  </cols>
  <sheetData>
    <row r="1" spans="1:18" ht="7.5" customHeight="1"/>
    <row r="2" spans="1:18" s="2" customFormat="1" ht="24" customHeight="1">
      <c r="A2" s="69" t="s">
        <v>79</v>
      </c>
      <c r="B2" s="69"/>
      <c r="C2" s="69"/>
      <c r="D2" s="69"/>
      <c r="E2" s="69"/>
      <c r="F2" s="69"/>
      <c r="G2" s="40"/>
      <c r="J2" s="44"/>
    </row>
    <row r="3" spans="1:18" s="4" customFormat="1" ht="12.75" customHeight="1">
      <c r="G3" s="41"/>
      <c r="J3" s="41"/>
    </row>
    <row r="4" spans="1:18" s="4" customFormat="1" ht="21" customHeight="1">
      <c r="A4" s="50" t="s">
        <v>77</v>
      </c>
      <c r="B4" s="50"/>
      <c r="F4" s="38"/>
      <c r="G4" s="41"/>
      <c r="J4" s="41"/>
    </row>
    <row r="5" spans="1:18" ht="13.5" customHeight="1" thickBot="1">
      <c r="A5" s="6"/>
      <c r="B5" s="7"/>
      <c r="C5" s="7"/>
      <c r="D5" s="7"/>
      <c r="E5" s="7"/>
      <c r="F5" s="7"/>
      <c r="G5" s="42"/>
      <c r="H5" s="7"/>
      <c r="I5" s="8"/>
      <c r="J5" s="45"/>
      <c r="K5" s="8"/>
      <c r="N5" s="9" t="s">
        <v>53</v>
      </c>
    </row>
    <row r="6" spans="1:18" ht="23.25" customHeight="1">
      <c r="A6" s="74" t="s">
        <v>60</v>
      </c>
      <c r="B6" s="75"/>
      <c r="C6" s="80" t="s">
        <v>61</v>
      </c>
      <c r="D6" s="80"/>
      <c r="E6" s="80"/>
      <c r="F6" s="82" t="s">
        <v>62</v>
      </c>
      <c r="G6" s="82"/>
      <c r="H6" s="82"/>
      <c r="I6" s="82"/>
      <c r="J6" s="82"/>
      <c r="K6" s="82"/>
      <c r="L6" s="82" t="s">
        <v>63</v>
      </c>
      <c r="M6" s="83"/>
      <c r="N6" s="84"/>
    </row>
    <row r="7" spans="1:18" ht="23.25" customHeight="1">
      <c r="A7" s="76"/>
      <c r="B7" s="77"/>
      <c r="C7" s="81"/>
      <c r="D7" s="81"/>
      <c r="E7" s="81"/>
      <c r="F7" s="85" t="s">
        <v>64</v>
      </c>
      <c r="G7" s="85"/>
      <c r="H7" s="85"/>
      <c r="I7" s="85" t="s">
        <v>65</v>
      </c>
      <c r="J7" s="85"/>
      <c r="K7" s="85"/>
      <c r="L7" s="85"/>
      <c r="M7" s="86"/>
      <c r="N7" s="87"/>
    </row>
    <row r="8" spans="1:18" ht="22.5" customHeight="1">
      <c r="A8" s="76"/>
      <c r="B8" s="77"/>
      <c r="C8" s="64" t="s">
        <v>66</v>
      </c>
      <c r="D8" s="64" t="s">
        <v>67</v>
      </c>
      <c r="E8" s="65" t="s">
        <v>68</v>
      </c>
      <c r="F8" s="66" t="s">
        <v>66</v>
      </c>
      <c r="G8" s="62" t="s">
        <v>67</v>
      </c>
      <c r="H8" s="66" t="s">
        <v>68</v>
      </c>
      <c r="I8" s="66" t="s">
        <v>66</v>
      </c>
      <c r="J8" s="62" t="s">
        <v>67</v>
      </c>
      <c r="K8" s="66" t="s">
        <v>68</v>
      </c>
      <c r="L8" s="66" t="s">
        <v>66</v>
      </c>
      <c r="M8" s="67" t="s">
        <v>67</v>
      </c>
      <c r="N8" s="68" t="s">
        <v>68</v>
      </c>
    </row>
    <row r="9" spans="1:18" s="15" customFormat="1" ht="23.25" customHeight="1">
      <c r="A9" s="78" t="s">
        <v>69</v>
      </c>
      <c r="B9" s="79"/>
      <c r="C9" s="135">
        <f>C10+C15</f>
        <v>2246897</v>
      </c>
      <c r="D9" s="135">
        <f t="shared" ref="D9:E9" si="0">D10+D15</f>
        <v>21184750</v>
      </c>
      <c r="E9" s="135">
        <f t="shared" si="0"/>
        <v>2083057418309</v>
      </c>
      <c r="F9" s="135">
        <f>SUM(F10,F15)</f>
        <v>12094</v>
      </c>
      <c r="G9" s="135">
        <f t="shared" ref="G9:L9" si="1">SUM(G10,G15)</f>
        <v>1271775</v>
      </c>
      <c r="H9" s="135">
        <f t="shared" si="1"/>
        <v>215494829949</v>
      </c>
      <c r="I9" s="135">
        <f t="shared" si="1"/>
        <v>3334</v>
      </c>
      <c r="J9" s="135">
        <f t="shared" si="1"/>
        <v>1008159</v>
      </c>
      <c r="K9" s="135">
        <f t="shared" si="1"/>
        <v>58743397922</v>
      </c>
      <c r="L9" s="135">
        <f t="shared" si="1"/>
        <v>2255657</v>
      </c>
      <c r="M9" s="135">
        <f>D9+G9-J9</f>
        <v>21448366</v>
      </c>
      <c r="N9" s="137">
        <f>E9+H9-K9</f>
        <v>2239808850336</v>
      </c>
      <c r="O9" s="31"/>
      <c r="P9" s="31"/>
      <c r="Q9" s="31"/>
    </row>
    <row r="10" spans="1:18" s="15" customFormat="1" ht="23.25" customHeight="1">
      <c r="A10" s="89" t="s">
        <v>70</v>
      </c>
      <c r="B10" s="63" t="s">
        <v>71</v>
      </c>
      <c r="C10" s="135">
        <f>SUM(C11:C14)</f>
        <v>2246231</v>
      </c>
      <c r="D10" s="135">
        <f t="shared" ref="D10:K10" si="2">SUM(D11:D14)</f>
        <v>20613917</v>
      </c>
      <c r="E10" s="135">
        <f t="shared" si="2"/>
        <v>2042143012034</v>
      </c>
      <c r="F10" s="135">
        <f t="shared" si="2"/>
        <v>11907</v>
      </c>
      <c r="G10" s="135">
        <f t="shared" si="2"/>
        <v>1222371</v>
      </c>
      <c r="H10" s="135">
        <f t="shared" si="2"/>
        <v>208932545598</v>
      </c>
      <c r="I10" s="135">
        <f t="shared" si="2"/>
        <v>3313</v>
      </c>
      <c r="J10" s="135">
        <f t="shared" si="2"/>
        <v>997916</v>
      </c>
      <c r="K10" s="135">
        <f t="shared" si="2"/>
        <v>58305404105</v>
      </c>
      <c r="L10" s="135">
        <f>SUM(L11:L14)</f>
        <v>2254825</v>
      </c>
      <c r="M10" s="135">
        <f t="shared" ref="M10:M15" si="3">D10+G10-J10</f>
        <v>20838372</v>
      </c>
      <c r="N10" s="137">
        <f>E10+H10-K10</f>
        <v>2192770153527</v>
      </c>
      <c r="O10" s="31"/>
    </row>
    <row r="11" spans="1:18" s="15" customFormat="1" ht="23.25" customHeight="1">
      <c r="A11" s="90"/>
      <c r="B11" s="63" t="s">
        <v>72</v>
      </c>
      <c r="C11" s="135">
        <v>112546</v>
      </c>
      <c r="D11" s="135">
        <v>1380594</v>
      </c>
      <c r="E11" s="135">
        <v>264658919999</v>
      </c>
      <c r="F11" s="135">
        <v>61</v>
      </c>
      <c r="G11" s="135">
        <v>17978</v>
      </c>
      <c r="H11" s="135">
        <v>12248380490</v>
      </c>
      <c r="I11" s="135">
        <v>9</v>
      </c>
      <c r="J11" s="135">
        <v>1963</v>
      </c>
      <c r="K11" s="135">
        <v>394419580</v>
      </c>
      <c r="L11" s="135">
        <f>C11+F11-I11</f>
        <v>112598</v>
      </c>
      <c r="M11" s="135">
        <f t="shared" si="3"/>
        <v>1396609</v>
      </c>
      <c r="N11" s="137">
        <f t="shared" ref="N11:N15" si="4">E11+H11-K11</f>
        <v>276512880909</v>
      </c>
      <c r="O11" s="31"/>
    </row>
    <row r="12" spans="1:18" s="15" customFormat="1" ht="23.25" customHeight="1">
      <c r="A12" s="90"/>
      <c r="B12" s="63" t="s">
        <v>73</v>
      </c>
      <c r="C12" s="135">
        <v>2133630</v>
      </c>
      <c r="D12" s="135">
        <v>19199375</v>
      </c>
      <c r="E12" s="135">
        <v>1742934247356</v>
      </c>
      <c r="F12" s="135">
        <v>11846</v>
      </c>
      <c r="G12" s="135">
        <v>1204393</v>
      </c>
      <c r="H12" s="135">
        <v>196684165108</v>
      </c>
      <c r="I12" s="135">
        <v>3304</v>
      </c>
      <c r="J12" s="135">
        <v>995953</v>
      </c>
      <c r="K12" s="135">
        <v>57910984525</v>
      </c>
      <c r="L12" s="135">
        <f t="shared" ref="L12:L14" si="5">C12+F12-I12</f>
        <v>2142172</v>
      </c>
      <c r="M12" s="135">
        <f t="shared" si="3"/>
        <v>19407815</v>
      </c>
      <c r="N12" s="137">
        <f t="shared" si="4"/>
        <v>1881707427939</v>
      </c>
      <c r="O12" s="31"/>
      <c r="P12" s="29"/>
      <c r="Q12" s="29"/>
      <c r="R12" s="30"/>
    </row>
    <row r="13" spans="1:18" s="15" customFormat="1" ht="23.25" customHeight="1">
      <c r="A13" s="90"/>
      <c r="B13" s="63" t="s">
        <v>74</v>
      </c>
      <c r="C13" s="135">
        <v>28</v>
      </c>
      <c r="D13" s="135">
        <v>4095</v>
      </c>
      <c r="E13" s="135">
        <v>32875376879</v>
      </c>
      <c r="F13" s="135">
        <v>0</v>
      </c>
      <c r="G13" s="135"/>
      <c r="H13" s="135">
        <v>0</v>
      </c>
      <c r="I13" s="135">
        <v>0</v>
      </c>
      <c r="J13" s="135">
        <v>0</v>
      </c>
      <c r="K13" s="135">
        <v>0</v>
      </c>
      <c r="L13" s="135">
        <f t="shared" si="5"/>
        <v>28</v>
      </c>
      <c r="M13" s="135">
        <f t="shared" si="3"/>
        <v>4095</v>
      </c>
      <c r="N13" s="137">
        <f t="shared" si="4"/>
        <v>32875376879</v>
      </c>
    </row>
    <row r="14" spans="1:18" s="15" customFormat="1" ht="23.25" customHeight="1">
      <c r="A14" s="91"/>
      <c r="B14" s="63" t="s">
        <v>75</v>
      </c>
      <c r="C14" s="135">
        <v>27</v>
      </c>
      <c r="D14" s="135">
        <v>29853</v>
      </c>
      <c r="E14" s="135">
        <v>1674467800</v>
      </c>
      <c r="F14" s="135">
        <v>0</v>
      </c>
      <c r="G14" s="135"/>
      <c r="H14" s="135">
        <v>0</v>
      </c>
      <c r="I14" s="135">
        <v>0</v>
      </c>
      <c r="J14" s="135">
        <v>0</v>
      </c>
      <c r="K14" s="135">
        <v>0</v>
      </c>
      <c r="L14" s="135">
        <f t="shared" si="5"/>
        <v>27</v>
      </c>
      <c r="M14" s="135">
        <f t="shared" si="3"/>
        <v>29853</v>
      </c>
      <c r="N14" s="137">
        <f t="shared" si="4"/>
        <v>1674467800</v>
      </c>
    </row>
    <row r="15" spans="1:18" s="15" customFormat="1" ht="23.25" customHeight="1" thickBot="1">
      <c r="A15" s="72" t="s">
        <v>76</v>
      </c>
      <c r="B15" s="73"/>
      <c r="C15" s="136">
        <v>666</v>
      </c>
      <c r="D15" s="136">
        <v>570833</v>
      </c>
      <c r="E15" s="136">
        <v>40914406275</v>
      </c>
      <c r="F15" s="136">
        <v>187</v>
      </c>
      <c r="G15" s="136">
        <v>49404</v>
      </c>
      <c r="H15" s="136">
        <v>6562284351</v>
      </c>
      <c r="I15" s="136">
        <v>21</v>
      </c>
      <c r="J15" s="136">
        <v>10243</v>
      </c>
      <c r="K15" s="136">
        <v>437993817</v>
      </c>
      <c r="L15" s="136">
        <f>C15+F15-I15</f>
        <v>832</v>
      </c>
      <c r="M15" s="136">
        <f t="shared" si="3"/>
        <v>609994</v>
      </c>
      <c r="N15" s="138">
        <f t="shared" si="4"/>
        <v>47038696809</v>
      </c>
      <c r="O15" s="31"/>
      <c r="P15" s="31"/>
      <c r="Q15" s="31"/>
    </row>
    <row r="16" spans="1:18" s="36" customFormat="1" ht="23.25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7"/>
      <c r="P16" s="37"/>
      <c r="Q16" s="37"/>
    </row>
    <row r="17" spans="1:21" s="11" customFormat="1" ht="17.25" customHeight="1">
      <c r="A17" s="88" t="s">
        <v>38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3"/>
      <c r="P17" s="3"/>
      <c r="Q17" s="3"/>
      <c r="R17" s="3"/>
      <c r="S17" s="3"/>
      <c r="T17" s="3"/>
      <c r="U17" s="3"/>
    </row>
    <row r="18" spans="1:21" s="1" customFormat="1" ht="15" customHeight="1">
      <c r="A18" s="70" t="s">
        <v>39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12"/>
      <c r="T18" s="12"/>
      <c r="U18" s="12"/>
    </row>
    <row r="19" spans="1:21" s="1" customFormat="1" ht="15" customHeight="1">
      <c r="A19" s="70" t="s">
        <v>42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s="1" customFormat="1" ht="15" customHeight="1">
      <c r="A20" s="70" t="s">
        <v>40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s="1" customFormat="1" ht="15" customHeight="1">
      <c r="A21" s="70" t="s">
        <v>43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s="1" customFormat="1" ht="15" customHeight="1">
      <c r="A22" s="71" t="s">
        <v>41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2"/>
      <c r="P22" s="32"/>
      <c r="Q22" s="12"/>
      <c r="R22" s="12"/>
      <c r="S22" s="12"/>
      <c r="T22" s="12"/>
      <c r="U22" s="12"/>
    </row>
    <row r="23" spans="1:21">
      <c r="A23" t="s">
        <v>44</v>
      </c>
    </row>
    <row r="24" spans="1:21">
      <c r="A24" t="s">
        <v>46</v>
      </c>
      <c r="B24" t="s">
        <v>45</v>
      </c>
    </row>
    <row r="25" spans="1:21">
      <c r="A25" t="s">
        <v>47</v>
      </c>
    </row>
    <row r="26" spans="1:21">
      <c r="A26" t="s">
        <v>48</v>
      </c>
    </row>
    <row r="27" spans="1:21">
      <c r="A27" t="s">
        <v>49</v>
      </c>
    </row>
    <row r="28" spans="1:21">
      <c r="A28" t="s">
        <v>50</v>
      </c>
      <c r="P28" s="33"/>
    </row>
    <row r="29" spans="1:21">
      <c r="A29" t="s">
        <v>51</v>
      </c>
    </row>
    <row r="30" spans="1:21">
      <c r="P30" s="33"/>
    </row>
    <row r="31" spans="1:21">
      <c r="P31" s="33"/>
    </row>
    <row r="35" spans="16:16">
      <c r="P35" s="33"/>
    </row>
  </sheetData>
  <mergeCells count="16">
    <mergeCell ref="A2:F2"/>
    <mergeCell ref="A21:U21"/>
    <mergeCell ref="A22:N22"/>
    <mergeCell ref="A15:B15"/>
    <mergeCell ref="A6:B8"/>
    <mergeCell ref="A9:B9"/>
    <mergeCell ref="C6:E7"/>
    <mergeCell ref="A19:U19"/>
    <mergeCell ref="A20:U20"/>
    <mergeCell ref="F6:K6"/>
    <mergeCell ref="L6:N7"/>
    <mergeCell ref="A17:N17"/>
    <mergeCell ref="A18:R18"/>
    <mergeCell ref="F7:H7"/>
    <mergeCell ref="I7:K7"/>
    <mergeCell ref="A10:A14"/>
  </mergeCells>
  <phoneticPr fontId="2" type="noConversion"/>
  <pageMargins left="0.43307086614173229" right="0.27559055118110237" top="0.59055118110236227" bottom="0.55118110236220474" header="0.51181102362204722" footer="0.51181102362204722"/>
  <pageSetup paperSize="9" scale="80" orientation="landscape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view="pageBreakPreview" zoomScale="90" zoomScaleNormal="100" zoomScaleSheetLayoutView="90" workbookViewId="0">
      <selection activeCell="F11" sqref="F11"/>
    </sheetView>
  </sheetViews>
  <sheetFormatPr defaultRowHeight="13.5"/>
  <cols>
    <col min="1" max="1" width="5" customWidth="1"/>
    <col min="2" max="2" width="6.6640625" bestFit="1" customWidth="1"/>
    <col min="3" max="3" width="9.77734375" customWidth="1"/>
    <col min="4" max="4" width="11" customWidth="1"/>
    <col min="5" max="5" width="15.6640625" customWidth="1"/>
    <col min="6" max="6" width="8.33203125" customWidth="1"/>
    <col min="7" max="7" width="9.77734375" customWidth="1"/>
    <col min="8" max="8" width="15.21875" style="39" customWidth="1"/>
    <col min="9" max="9" width="6.44140625" customWidth="1"/>
    <col min="10" max="10" width="9.44140625" customWidth="1"/>
    <col min="11" max="11" width="14.109375" customWidth="1"/>
    <col min="12" max="12" width="10.44140625" style="18" customWidth="1"/>
    <col min="13" max="13" width="11" style="25" customWidth="1"/>
    <col min="14" max="14" width="17.77734375" style="18" bestFit="1" customWidth="1"/>
    <col min="15" max="15" width="19.33203125" bestFit="1" customWidth="1"/>
  </cols>
  <sheetData>
    <row r="1" spans="1:41" ht="11.25" customHeight="1"/>
    <row r="2" spans="1:41" s="4" customFormat="1" ht="25.5" customHeight="1">
      <c r="A2" s="106" t="s">
        <v>78</v>
      </c>
      <c r="B2" s="106"/>
      <c r="C2" s="106"/>
      <c r="D2" s="107"/>
      <c r="E2" s="107"/>
      <c r="F2" s="107"/>
      <c r="H2" s="41"/>
      <c r="L2" s="19"/>
      <c r="M2" s="26"/>
      <c r="N2" s="19"/>
    </row>
    <row r="3" spans="1:41" s="5" customFormat="1" ht="18" customHeight="1" thickBot="1">
      <c r="A3" s="122"/>
      <c r="B3" s="122"/>
      <c r="C3" s="122"/>
      <c r="D3" s="122"/>
      <c r="E3" s="122"/>
      <c r="H3" s="47"/>
      <c r="K3" s="13"/>
      <c r="L3" s="20"/>
      <c r="M3" s="27"/>
      <c r="N3" s="21" t="s">
        <v>52</v>
      </c>
    </row>
    <row r="4" spans="1:41" s="5" customFormat="1" ht="19.5" customHeight="1">
      <c r="A4" s="123" t="s">
        <v>4</v>
      </c>
      <c r="B4" s="124"/>
      <c r="C4" s="129" t="s">
        <v>0</v>
      </c>
      <c r="D4" s="130"/>
      <c r="E4" s="131"/>
      <c r="F4" s="111" t="s">
        <v>5</v>
      </c>
      <c r="G4" s="112"/>
      <c r="H4" s="112"/>
      <c r="I4" s="112"/>
      <c r="J4" s="112"/>
      <c r="K4" s="113"/>
      <c r="L4" s="114" t="s">
        <v>1</v>
      </c>
      <c r="M4" s="115"/>
      <c r="N4" s="116"/>
    </row>
    <row r="5" spans="1:41" s="5" customFormat="1" ht="17.25" customHeight="1">
      <c r="A5" s="125"/>
      <c r="B5" s="126"/>
      <c r="C5" s="132"/>
      <c r="D5" s="133"/>
      <c r="E5" s="134"/>
      <c r="F5" s="120" t="s">
        <v>2</v>
      </c>
      <c r="G5" s="121"/>
      <c r="H5" s="100"/>
      <c r="I5" s="120" t="s">
        <v>3</v>
      </c>
      <c r="J5" s="121"/>
      <c r="K5" s="100"/>
      <c r="L5" s="117"/>
      <c r="M5" s="118"/>
      <c r="N5" s="119"/>
    </row>
    <row r="6" spans="1:41" s="5" customFormat="1" ht="23.25" customHeight="1">
      <c r="A6" s="127"/>
      <c r="B6" s="128"/>
      <c r="C6" s="10" t="s">
        <v>18</v>
      </c>
      <c r="D6" s="22" t="s">
        <v>19</v>
      </c>
      <c r="E6" s="10" t="s">
        <v>17</v>
      </c>
      <c r="F6" s="10" t="s">
        <v>18</v>
      </c>
      <c r="G6" s="22" t="s">
        <v>20</v>
      </c>
      <c r="H6" s="43" t="s">
        <v>17</v>
      </c>
      <c r="I6" s="10" t="s">
        <v>18</v>
      </c>
      <c r="J6" s="10" t="s">
        <v>20</v>
      </c>
      <c r="K6" s="10" t="s">
        <v>17</v>
      </c>
      <c r="L6" s="22" t="s">
        <v>18</v>
      </c>
      <c r="M6" s="46" t="s">
        <v>20</v>
      </c>
      <c r="N6" s="23" t="s">
        <v>17</v>
      </c>
    </row>
    <row r="7" spans="1:41" s="5" customFormat="1" ht="17.25" customHeight="1">
      <c r="A7" s="95" t="s">
        <v>6</v>
      </c>
      <c r="B7" s="96"/>
      <c r="C7" s="51">
        <f>SUM(C8,C14,C18:C26)</f>
        <v>2246870</v>
      </c>
      <c r="D7" s="51">
        <f t="shared" ref="D7:E7" si="0">SUM(D8,D14,D18:D26)</f>
        <v>20725552.729999997</v>
      </c>
      <c r="E7" s="51">
        <f t="shared" si="0"/>
        <v>1974390691406</v>
      </c>
      <c r="F7" s="51">
        <f t="shared" ref="F7:L7" si="1">SUM(F8,F14,F18:F26)</f>
        <v>12094</v>
      </c>
      <c r="G7" s="51">
        <f t="shared" si="1"/>
        <v>1271775.5699999998</v>
      </c>
      <c r="H7" s="51">
        <f t="shared" si="1"/>
        <v>215494829949</v>
      </c>
      <c r="I7" s="51">
        <f t="shared" si="1"/>
        <v>3334</v>
      </c>
      <c r="J7" s="51">
        <f t="shared" si="1"/>
        <v>1008158.7999999999</v>
      </c>
      <c r="K7" s="51">
        <f t="shared" si="1"/>
        <v>58743397922</v>
      </c>
      <c r="L7" s="51">
        <f t="shared" si="1"/>
        <v>2255657</v>
      </c>
      <c r="M7" s="51">
        <f>SUM(M8,M14,M18:M26)</f>
        <v>21448366.209999993</v>
      </c>
      <c r="N7" s="52">
        <f>SUM(N8,N14,N18:N26)</f>
        <v>2239808850336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5" customFormat="1" ht="17.25" customHeight="1">
      <c r="A8" s="101" t="s">
        <v>7</v>
      </c>
      <c r="B8" s="10" t="s">
        <v>8</v>
      </c>
      <c r="C8" s="53">
        <f>SUM(C9:C13)</f>
        <v>20488</v>
      </c>
      <c r="D8" s="53">
        <f t="shared" ref="D8:E8" si="2">SUM(D9:D13)</f>
        <v>20501840.93</v>
      </c>
      <c r="E8" s="53">
        <f t="shared" si="2"/>
        <v>1031779587304</v>
      </c>
      <c r="F8" s="53">
        <f t="shared" ref="F8:N8" si="3">SUM(F9:F13)</f>
        <v>682</v>
      </c>
      <c r="G8" s="53">
        <f t="shared" si="3"/>
        <v>1254350.6399999999</v>
      </c>
      <c r="H8" s="53">
        <f t="shared" si="3"/>
        <v>137764465967</v>
      </c>
      <c r="I8" s="53">
        <f t="shared" si="3"/>
        <v>3329</v>
      </c>
      <c r="J8" s="53">
        <f t="shared" si="3"/>
        <v>1007859.1299999999</v>
      </c>
      <c r="K8" s="53">
        <f t="shared" si="3"/>
        <v>58512713682</v>
      </c>
      <c r="L8" s="53">
        <f t="shared" si="3"/>
        <v>17841</v>
      </c>
      <c r="M8" s="53">
        <f t="shared" si="3"/>
        <v>20748332.439999998</v>
      </c>
      <c r="N8" s="54">
        <f t="shared" si="3"/>
        <v>1111031339589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5" customFormat="1" ht="17.25" customHeight="1">
      <c r="A9" s="102"/>
      <c r="B9" s="10" t="s">
        <v>9</v>
      </c>
      <c r="C9" s="55">
        <v>1457</v>
      </c>
      <c r="D9" s="55">
        <v>485610.64</v>
      </c>
      <c r="E9" s="55">
        <v>171557726821</v>
      </c>
      <c r="F9" s="55">
        <v>74</v>
      </c>
      <c r="G9" s="55">
        <v>17360.099999999999</v>
      </c>
      <c r="H9" s="55">
        <v>15606690844</v>
      </c>
      <c r="I9" s="55">
        <v>150</v>
      </c>
      <c r="J9" s="55">
        <v>16595.72</v>
      </c>
      <c r="K9" s="55">
        <v>7162525621</v>
      </c>
      <c r="L9" s="55">
        <f t="shared" ref="L9:N13" si="4">C9+F9-I9</f>
        <v>1381</v>
      </c>
      <c r="M9" s="55">
        <f t="shared" si="4"/>
        <v>486375.02</v>
      </c>
      <c r="N9" s="56">
        <f t="shared" si="4"/>
        <v>180001892044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5" customFormat="1" ht="17.25" customHeight="1">
      <c r="A10" s="102"/>
      <c r="B10" s="10" t="s">
        <v>10</v>
      </c>
      <c r="C10" s="55">
        <v>3005</v>
      </c>
      <c r="D10" s="55">
        <v>984002.11</v>
      </c>
      <c r="E10" s="55">
        <v>97412803570</v>
      </c>
      <c r="F10" s="55">
        <v>108</v>
      </c>
      <c r="G10" s="55">
        <v>94690.55</v>
      </c>
      <c r="H10" s="55">
        <v>10141856689</v>
      </c>
      <c r="I10" s="55">
        <v>356</v>
      </c>
      <c r="J10" s="55">
        <v>82026.649999999994</v>
      </c>
      <c r="K10" s="55">
        <v>8727579802</v>
      </c>
      <c r="L10" s="55">
        <f t="shared" si="4"/>
        <v>2757</v>
      </c>
      <c r="M10" s="55">
        <f t="shared" si="4"/>
        <v>996666.00999999989</v>
      </c>
      <c r="N10" s="56">
        <f t="shared" si="4"/>
        <v>98827080457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5" customFormat="1" ht="17.25" customHeight="1">
      <c r="A11" s="102"/>
      <c r="B11" s="10" t="s">
        <v>11</v>
      </c>
      <c r="C11" s="55">
        <v>4269</v>
      </c>
      <c r="D11" s="55">
        <v>1730579.13</v>
      </c>
      <c r="E11" s="55">
        <v>177797561340</v>
      </c>
      <c r="F11" s="55">
        <v>229</v>
      </c>
      <c r="G11" s="55">
        <v>237807.59</v>
      </c>
      <c r="H11" s="55">
        <v>24507479400</v>
      </c>
      <c r="I11" s="55">
        <v>449</v>
      </c>
      <c r="J11" s="55">
        <v>233336.23</v>
      </c>
      <c r="K11" s="55">
        <v>21183897246</v>
      </c>
      <c r="L11" s="55">
        <f t="shared" si="4"/>
        <v>4049</v>
      </c>
      <c r="M11" s="55">
        <f t="shared" si="4"/>
        <v>1735050.49</v>
      </c>
      <c r="N11" s="56">
        <f t="shared" si="4"/>
        <v>181121143494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5" customFormat="1" ht="17.25" customHeight="1">
      <c r="A12" s="102"/>
      <c r="B12" s="10" t="s">
        <v>12</v>
      </c>
      <c r="C12" s="55">
        <v>1010</v>
      </c>
      <c r="D12" s="55">
        <v>8329327.0599999996</v>
      </c>
      <c r="E12" s="55">
        <v>75069982486</v>
      </c>
      <c r="F12" s="55">
        <v>24</v>
      </c>
      <c r="G12" s="55">
        <v>69020.7</v>
      </c>
      <c r="H12" s="55">
        <v>1162767816</v>
      </c>
      <c r="I12" s="55">
        <v>70</v>
      </c>
      <c r="J12" s="55">
        <v>69748.3</v>
      </c>
      <c r="K12" s="55">
        <v>1474983559</v>
      </c>
      <c r="L12" s="55">
        <f t="shared" si="4"/>
        <v>964</v>
      </c>
      <c r="M12" s="55">
        <f t="shared" si="4"/>
        <v>8328599.46</v>
      </c>
      <c r="N12" s="56">
        <f t="shared" si="4"/>
        <v>74757766743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5" customFormat="1" ht="17.25" customHeight="1">
      <c r="A13" s="103"/>
      <c r="B13" s="10" t="s">
        <v>13</v>
      </c>
      <c r="C13" s="55">
        <v>10747</v>
      </c>
      <c r="D13" s="55">
        <v>8972321.9900000002</v>
      </c>
      <c r="E13" s="55">
        <v>509941513087</v>
      </c>
      <c r="F13" s="55">
        <v>247</v>
      </c>
      <c r="G13" s="55">
        <v>835471.7</v>
      </c>
      <c r="H13" s="55">
        <v>86345671218</v>
      </c>
      <c r="I13" s="55">
        <v>2304</v>
      </c>
      <c r="J13" s="55">
        <v>606152.23</v>
      </c>
      <c r="K13" s="55">
        <v>19963727454</v>
      </c>
      <c r="L13" s="55">
        <f t="shared" si="4"/>
        <v>8690</v>
      </c>
      <c r="M13" s="55">
        <f t="shared" si="4"/>
        <v>9201641.459999999</v>
      </c>
      <c r="N13" s="56">
        <f t="shared" si="4"/>
        <v>576323456851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5" customFormat="1" ht="17.25" customHeight="1">
      <c r="A14" s="101" t="s">
        <v>14</v>
      </c>
      <c r="B14" s="10" t="s">
        <v>8</v>
      </c>
      <c r="C14" s="53">
        <v>356</v>
      </c>
      <c r="D14" s="53">
        <v>221098.27</v>
      </c>
      <c r="E14" s="53">
        <v>245503879542</v>
      </c>
      <c r="F14" s="53">
        <f t="shared" ref="F14:N14" si="5">SUM(F15:F17)</f>
        <v>23</v>
      </c>
      <c r="G14" s="53">
        <f t="shared" si="5"/>
        <v>17424.93</v>
      </c>
      <c r="H14" s="53">
        <f t="shared" si="5"/>
        <v>8376796710</v>
      </c>
      <c r="I14" s="53">
        <f t="shared" si="5"/>
        <v>4</v>
      </c>
      <c r="J14" s="53">
        <f t="shared" si="5"/>
        <v>299.67</v>
      </c>
      <c r="K14" s="53">
        <f t="shared" si="5"/>
        <v>130168240</v>
      </c>
      <c r="L14" s="53">
        <f t="shared" si="5"/>
        <v>402</v>
      </c>
      <c r="M14" s="53">
        <f t="shared" si="5"/>
        <v>697420.24</v>
      </c>
      <c r="N14" s="54">
        <f t="shared" si="5"/>
        <v>362417234915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5" customFormat="1" ht="17.25" customHeight="1">
      <c r="A15" s="102"/>
      <c r="B15" s="10" t="s">
        <v>15</v>
      </c>
      <c r="C15" s="55">
        <v>126</v>
      </c>
      <c r="D15" s="55">
        <v>109249.64</v>
      </c>
      <c r="E15" s="55">
        <v>130722671085</v>
      </c>
      <c r="F15" s="55">
        <v>3</v>
      </c>
      <c r="G15" s="55">
        <v>1701.83</v>
      </c>
      <c r="H15" s="55">
        <v>2770646820</v>
      </c>
      <c r="I15" s="55">
        <v>1</v>
      </c>
      <c r="J15" s="55">
        <v>28.8</v>
      </c>
      <c r="K15" s="55">
        <v>13248000</v>
      </c>
      <c r="L15" s="55">
        <f t="shared" ref="L15:N17" si="6">C15+F15-I15</f>
        <v>128</v>
      </c>
      <c r="M15" s="55">
        <f t="shared" si="6"/>
        <v>110922.67</v>
      </c>
      <c r="N15" s="56">
        <f t="shared" si="6"/>
        <v>133480069905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5" customFormat="1" ht="17.25" customHeight="1">
      <c r="A16" s="102"/>
      <c r="B16" s="10" t="s">
        <v>16</v>
      </c>
      <c r="C16" s="55">
        <v>19</v>
      </c>
      <c r="D16" s="55">
        <v>4559.8100000000004</v>
      </c>
      <c r="E16" s="55">
        <v>1881357328</v>
      </c>
      <c r="F16" s="55">
        <v>1</v>
      </c>
      <c r="G16" s="55">
        <v>8744.4</v>
      </c>
      <c r="H16" s="55">
        <v>25252700</v>
      </c>
      <c r="I16" s="55">
        <v>0</v>
      </c>
      <c r="J16" s="55">
        <v>0</v>
      </c>
      <c r="K16" s="55">
        <v>0</v>
      </c>
      <c r="L16" s="55">
        <f t="shared" si="6"/>
        <v>20</v>
      </c>
      <c r="M16" s="55">
        <f t="shared" si="6"/>
        <v>13304.21</v>
      </c>
      <c r="N16" s="56">
        <f t="shared" si="6"/>
        <v>1906610028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5" customFormat="1" ht="17.25" customHeight="1">
      <c r="A17" s="103"/>
      <c r="B17" s="10" t="s">
        <v>13</v>
      </c>
      <c r="C17" s="55">
        <v>238</v>
      </c>
      <c r="D17" s="55">
        <v>566485.53</v>
      </c>
      <c r="E17" s="55">
        <v>221566578032</v>
      </c>
      <c r="F17" s="55">
        <v>19</v>
      </c>
      <c r="G17" s="55">
        <v>6978.7</v>
      </c>
      <c r="H17" s="55">
        <v>5580897190</v>
      </c>
      <c r="I17" s="55">
        <v>3</v>
      </c>
      <c r="J17" s="55">
        <v>270.87</v>
      </c>
      <c r="K17" s="55">
        <v>116920240</v>
      </c>
      <c r="L17" s="55">
        <f t="shared" si="6"/>
        <v>254</v>
      </c>
      <c r="M17" s="55">
        <f t="shared" si="6"/>
        <v>573193.36</v>
      </c>
      <c r="N17" s="56">
        <f t="shared" si="6"/>
        <v>227030554982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5" customFormat="1" ht="17.25" customHeight="1">
      <c r="A18" s="97" t="s">
        <v>35</v>
      </c>
      <c r="B18" s="98"/>
      <c r="C18" s="57">
        <v>2140717</v>
      </c>
      <c r="D18" s="57">
        <v>0</v>
      </c>
      <c r="E18" s="57">
        <v>47945134186</v>
      </c>
      <c r="F18" s="57">
        <v>9130</v>
      </c>
      <c r="G18" s="57"/>
      <c r="H18" s="57">
        <v>680788430</v>
      </c>
      <c r="I18" s="57">
        <v>0</v>
      </c>
      <c r="J18" s="57">
        <v>0</v>
      </c>
      <c r="K18" s="57">
        <v>0</v>
      </c>
      <c r="L18" s="57">
        <f>C18+F18-I18</f>
        <v>2149847</v>
      </c>
      <c r="M18" s="57">
        <f>D18+G18-J18</f>
        <v>0</v>
      </c>
      <c r="N18" s="58">
        <f>E18+H18-K18</f>
        <v>48625922616</v>
      </c>
      <c r="O18" s="61"/>
    </row>
    <row r="19" spans="1:41" s="5" customFormat="1" ht="17.25" customHeight="1">
      <c r="A19" s="97" t="s">
        <v>36</v>
      </c>
      <c r="B19" s="98"/>
      <c r="C19" s="57">
        <v>84952</v>
      </c>
      <c r="D19" s="57">
        <v>0</v>
      </c>
      <c r="E19" s="57">
        <v>635613339384</v>
      </c>
      <c r="F19" s="57">
        <v>2255</v>
      </c>
      <c r="G19" s="57"/>
      <c r="H19" s="57">
        <v>68625219842</v>
      </c>
      <c r="I19" s="57">
        <v>1</v>
      </c>
      <c r="J19" s="57"/>
      <c r="K19" s="57">
        <v>100516000</v>
      </c>
      <c r="L19" s="57">
        <f t="shared" ref="L19:L26" si="7">C19+F19-I19</f>
        <v>87206</v>
      </c>
      <c r="M19" s="57">
        <f t="shared" ref="M19:M26" si="8">D19+G19-J19</f>
        <v>0</v>
      </c>
      <c r="N19" s="58">
        <f t="shared" ref="N19:N26" si="9">E19+H19-K19</f>
        <v>704138043226</v>
      </c>
    </row>
    <row r="20" spans="1:41" s="5" customFormat="1" ht="17.25" customHeight="1">
      <c r="A20" s="97" t="s">
        <v>37</v>
      </c>
      <c r="B20" s="98"/>
      <c r="C20" s="57">
        <v>2</v>
      </c>
      <c r="D20" s="57">
        <v>0</v>
      </c>
      <c r="E20" s="57">
        <v>12140000</v>
      </c>
      <c r="F20" s="57">
        <v>4</v>
      </c>
      <c r="G20" s="57"/>
      <c r="H20" s="57">
        <v>47559000</v>
      </c>
      <c r="I20" s="57"/>
      <c r="J20" s="57"/>
      <c r="K20" s="57"/>
      <c r="L20" s="57">
        <f t="shared" si="7"/>
        <v>6</v>
      </c>
      <c r="M20" s="57">
        <f t="shared" si="8"/>
        <v>0</v>
      </c>
      <c r="N20" s="58">
        <f t="shared" si="9"/>
        <v>59699000</v>
      </c>
    </row>
    <row r="21" spans="1:41" s="5" customFormat="1" ht="17.25" customHeight="1">
      <c r="A21" s="95" t="s">
        <v>22</v>
      </c>
      <c r="B21" s="96"/>
      <c r="C21" s="57">
        <v>0</v>
      </c>
      <c r="D21" s="57">
        <v>0</v>
      </c>
      <c r="E21" s="57">
        <v>0</v>
      </c>
      <c r="F21" s="57"/>
      <c r="G21" s="57"/>
      <c r="H21" s="57"/>
      <c r="I21" s="57"/>
      <c r="J21" s="57"/>
      <c r="K21" s="60"/>
      <c r="L21" s="57">
        <f t="shared" si="7"/>
        <v>0</v>
      </c>
      <c r="M21" s="57">
        <f t="shared" si="8"/>
        <v>0</v>
      </c>
      <c r="N21" s="58">
        <f t="shared" si="9"/>
        <v>0</v>
      </c>
    </row>
    <row r="22" spans="1:41" s="5" customFormat="1" ht="17.25" customHeight="1">
      <c r="A22" s="95" t="s">
        <v>21</v>
      </c>
      <c r="B22" s="96"/>
      <c r="C22" s="57">
        <v>0</v>
      </c>
      <c r="D22" s="57">
        <v>0</v>
      </c>
      <c r="E22" s="57">
        <v>0</v>
      </c>
      <c r="F22" s="57"/>
      <c r="G22" s="57"/>
      <c r="H22" s="57"/>
      <c r="I22" s="57"/>
      <c r="J22" s="57"/>
      <c r="K22" s="57"/>
      <c r="L22" s="57">
        <f t="shared" si="7"/>
        <v>0</v>
      </c>
      <c r="M22" s="57">
        <f t="shared" si="8"/>
        <v>0</v>
      </c>
      <c r="N22" s="58">
        <f t="shared" si="9"/>
        <v>0</v>
      </c>
    </row>
    <row r="23" spans="1:41" s="5" customFormat="1" ht="17.25" customHeight="1">
      <c r="A23" s="104" t="s">
        <v>57</v>
      </c>
      <c r="B23" s="105"/>
      <c r="C23" s="57">
        <v>290</v>
      </c>
      <c r="D23" s="57">
        <v>0</v>
      </c>
      <c r="E23" s="57">
        <v>11192522990</v>
      </c>
      <c r="F23" s="57"/>
      <c r="G23" s="57"/>
      <c r="H23" s="57"/>
      <c r="I23" s="57"/>
      <c r="J23" s="57"/>
      <c r="K23" s="57"/>
      <c r="L23" s="57">
        <f t="shared" si="7"/>
        <v>290</v>
      </c>
      <c r="M23" s="57">
        <f t="shared" si="8"/>
        <v>0</v>
      </c>
      <c r="N23" s="58">
        <f t="shared" si="9"/>
        <v>11192522990</v>
      </c>
    </row>
    <row r="24" spans="1:41" s="5" customFormat="1" ht="17.25" customHeight="1">
      <c r="A24" s="99" t="s">
        <v>55</v>
      </c>
      <c r="B24" s="100"/>
      <c r="C24" s="57">
        <v>0</v>
      </c>
      <c r="D24" s="57">
        <v>0</v>
      </c>
      <c r="E24" s="57">
        <v>0</v>
      </c>
      <c r="F24" s="57"/>
      <c r="G24" s="57"/>
      <c r="H24" s="57"/>
      <c r="I24" s="57"/>
      <c r="J24" s="57"/>
      <c r="K24" s="57"/>
      <c r="L24" s="57">
        <f t="shared" si="7"/>
        <v>0</v>
      </c>
      <c r="M24" s="57">
        <f t="shared" si="8"/>
        <v>0</v>
      </c>
      <c r="N24" s="58">
        <f t="shared" si="9"/>
        <v>0</v>
      </c>
    </row>
    <row r="25" spans="1:41" s="5" customFormat="1" ht="19.5" customHeight="1">
      <c r="A25" s="95" t="s">
        <v>56</v>
      </c>
      <c r="B25" s="96"/>
      <c r="C25" s="57">
        <v>18</v>
      </c>
      <c r="D25" s="57">
        <v>2446.7399999999998</v>
      </c>
      <c r="E25" s="57">
        <v>1175000000</v>
      </c>
      <c r="F25" s="57"/>
      <c r="G25" s="57"/>
      <c r="H25" s="57"/>
      <c r="I25" s="57"/>
      <c r="J25" s="57"/>
      <c r="K25" s="57"/>
      <c r="L25" s="57">
        <f t="shared" si="7"/>
        <v>18</v>
      </c>
      <c r="M25" s="57">
        <f t="shared" si="8"/>
        <v>2446.7399999999998</v>
      </c>
      <c r="N25" s="58">
        <f t="shared" si="9"/>
        <v>1175000000</v>
      </c>
    </row>
    <row r="26" spans="1:41" s="49" customFormat="1" ht="19.5" customHeight="1" thickBot="1">
      <c r="A26" s="109" t="s">
        <v>59</v>
      </c>
      <c r="B26" s="110"/>
      <c r="C26" s="59">
        <v>47</v>
      </c>
      <c r="D26" s="59">
        <v>166.79</v>
      </c>
      <c r="E26" s="59">
        <v>1169088000</v>
      </c>
      <c r="F26" s="59">
        <v>0</v>
      </c>
      <c r="G26" s="59"/>
      <c r="H26" s="59"/>
      <c r="I26" s="59"/>
      <c r="J26" s="59"/>
      <c r="K26" s="59"/>
      <c r="L26" s="139">
        <f t="shared" si="7"/>
        <v>47</v>
      </c>
      <c r="M26" s="139">
        <f t="shared" si="8"/>
        <v>166.79</v>
      </c>
      <c r="N26" s="140">
        <f t="shared" si="9"/>
        <v>1169088000</v>
      </c>
    </row>
    <row r="27" spans="1:41" s="16" customFormat="1">
      <c r="A27" s="17" t="s">
        <v>23</v>
      </c>
      <c r="B27" s="17"/>
      <c r="C27" s="17"/>
      <c r="D27" s="17"/>
      <c r="E27" s="17"/>
      <c r="F27" s="17"/>
      <c r="G27" s="17"/>
      <c r="H27" s="48"/>
      <c r="I27" s="17"/>
      <c r="J27" s="17"/>
      <c r="K27" s="17"/>
      <c r="L27" s="24"/>
      <c r="M27" s="28"/>
      <c r="N27" s="24"/>
    </row>
    <row r="28" spans="1:41" s="1" customFormat="1">
      <c r="A28" s="92" t="s">
        <v>24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41" s="1" customFormat="1">
      <c r="A29" s="92" t="s">
        <v>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41" s="1" customFormat="1">
      <c r="A30" s="92" t="s">
        <v>26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41" s="1" customFormat="1">
      <c r="A31" s="92" t="s">
        <v>27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41" s="1" customFormat="1">
      <c r="A32" s="92" t="s">
        <v>28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s="1" customFormat="1">
      <c r="A33" s="108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s="1" customFormat="1">
      <c r="A34" s="92" t="s">
        <v>29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s="1" customFormat="1">
      <c r="A35" s="93" t="s">
        <v>30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s="1" customFormat="1">
      <c r="A36" s="92" t="s">
        <v>31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s="1" customFormat="1">
      <c r="A37" s="94" t="s">
        <v>58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s="1" customFormat="1">
      <c r="A38" s="92" t="s">
        <v>32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s="1" customFormat="1">
      <c r="A39" s="92" t="s">
        <v>33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1:14" s="1" customFormat="1">
      <c r="A40" s="92" t="s">
        <v>34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</sheetData>
  <mergeCells count="33">
    <mergeCell ref="A2:F2"/>
    <mergeCell ref="A32:N32"/>
    <mergeCell ref="A33:N33"/>
    <mergeCell ref="A30:N30"/>
    <mergeCell ref="A19:B19"/>
    <mergeCell ref="A31:N31"/>
    <mergeCell ref="A21:B21"/>
    <mergeCell ref="A20:B20"/>
    <mergeCell ref="A26:B26"/>
    <mergeCell ref="F4:K4"/>
    <mergeCell ref="L4:N5"/>
    <mergeCell ref="F5:H5"/>
    <mergeCell ref="I5:K5"/>
    <mergeCell ref="A3:E3"/>
    <mergeCell ref="A4:B6"/>
    <mergeCell ref="C4:E5"/>
    <mergeCell ref="A7:B7"/>
    <mergeCell ref="A18:B18"/>
    <mergeCell ref="A29:N29"/>
    <mergeCell ref="A25:B25"/>
    <mergeCell ref="A24:B24"/>
    <mergeCell ref="A8:A13"/>
    <mergeCell ref="A14:A17"/>
    <mergeCell ref="A28:N28"/>
    <mergeCell ref="A23:B23"/>
    <mergeCell ref="A22:B22"/>
    <mergeCell ref="A34:N34"/>
    <mergeCell ref="A39:N39"/>
    <mergeCell ref="A40:N40"/>
    <mergeCell ref="A35:N35"/>
    <mergeCell ref="A36:N36"/>
    <mergeCell ref="A37:N37"/>
    <mergeCell ref="A38:N38"/>
  </mergeCells>
  <phoneticPr fontId="2" type="noConversion"/>
  <pageMargins left="0.51181102362204722" right="0.51181102362204722" top="0.49" bottom="0.44" header="0.51181102362204722" footer="0.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1. 용도별 현황</vt:lpstr>
      <vt:lpstr>2. 종류별 현황</vt:lpstr>
      <vt:lpstr>'1. 용도별 현황'!Print_Area</vt:lpstr>
      <vt:lpstr>'2. 종류별 현황'!Print_Area</vt:lpstr>
    </vt:vector>
  </TitlesOfParts>
  <Company>도청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충남</dc:creator>
  <cp:lastModifiedBy>Registered User</cp:lastModifiedBy>
  <cp:lastPrinted>2016-03-10T07:28:14Z</cp:lastPrinted>
  <dcterms:created xsi:type="dcterms:W3CDTF">2009-02-11T11:38:16Z</dcterms:created>
  <dcterms:modified xsi:type="dcterms:W3CDTF">2016-03-10T07:28:28Z</dcterms:modified>
</cp:coreProperties>
</file>